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/Documents/WarTears/"/>
    </mc:Choice>
  </mc:AlternateContent>
  <xr:revisionPtr revIDLastSave="0" documentId="13_ncr:1_{9D5F9414-1E05-1948-9474-A5BE8A93C694}" xr6:coauthVersionLast="47" xr6:coauthVersionMax="47" xr10:uidLastSave="{00000000-0000-0000-0000-000000000000}"/>
  <bookViews>
    <workbookView xWindow="380" yWindow="500" windowWidth="28040" windowHeight="16940" xr2:uid="{0AEACE9F-83FF-A041-9BDA-70E7AE10747C}"/>
  </bookViews>
  <sheets>
    <sheet name="Data" sheetId="1" r:id="rId1"/>
    <sheet name="Metadat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 a="1"/>
  <c r="G52" i="1" s="1"/>
  <c r="E52" i="1" a="1"/>
  <c r="E52" i="1" s="1"/>
  <c r="C52" i="1" a="1"/>
  <c r="C52" i="1" s="1"/>
  <c r="E51" i="1"/>
  <c r="G51" i="1"/>
  <c r="C51" i="1"/>
  <c r="D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F4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H49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F50" i="1"/>
  <c r="G50" i="1"/>
  <c r="E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D50" i="1" l="1"/>
  <c r="H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<sst xmlns="http://schemas.openxmlformats.org/spreadsheetml/2006/main" count="13" uniqueCount="13">
  <si>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year_of_birth</t>
  </si>
  <si>
    <t>kia</t>
  </si>
  <si>
    <t>cia</t>
  </si>
  <si>
    <t>total</t>
  </si>
  <si>
    <t>kia_frac</t>
  </si>
  <si>
    <t>cia_frac</t>
  </si>
  <si>
    <t>total_frac</t>
  </si>
  <si>
    <t>age</t>
  </si>
  <si>
    <t>Date</t>
  </si>
  <si>
    <t>Total:</t>
  </si>
  <si>
    <t>Mean (years):</t>
  </si>
  <si>
    <t>Stdev (years):</t>
  </si>
  <si>
    <t>Median (years, calculated externally):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</si>
</sst>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Relative</a:t>
            </a:r>
            <a:r>
              <a:rPr lang="en-GB" baseline="0"/>
              <a:t> population by age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Data!$D$1</c:f>
              <c:strCache>
                <c:ptCount val="1"/>
                <c:pt idx="0">
                  <c:v>kia_frac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Data!$B$2:$B$49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Data!$D$2:$D$49</c:f>
              <c:numCache>
                <c:formatCode>General</c:formatCode>
                <c:ptCount val="48"/>
                <c:pt idx="0">
                  <c:v>1.8092998009770219E-4</c:v>
                </c:pt>
                <c:pt idx="1">
                  <c:v>3.6185996019540438E-4</c:v>
                </c:pt>
                <c:pt idx="2">
                  <c:v>6.3325493034195764E-4</c:v>
                </c:pt>
                <c:pt idx="3">
                  <c:v>5.4278994029310652E-4</c:v>
                </c:pt>
                <c:pt idx="4">
                  <c:v>9.9511489053736202E-4</c:v>
                </c:pt>
                <c:pt idx="5">
                  <c:v>4.1613895422471505E-3</c:v>
                </c:pt>
                <c:pt idx="6">
                  <c:v>5.6992943730776189E-3</c:v>
                </c:pt>
                <c:pt idx="7">
                  <c:v>6.8753392437126831E-3</c:v>
                </c:pt>
                <c:pt idx="8">
                  <c:v>8.7751040347385564E-3</c:v>
                </c:pt>
                <c:pt idx="9">
                  <c:v>1.157951872625294E-2</c:v>
                </c:pt>
                <c:pt idx="10">
                  <c:v>1.1398588746155238E-2</c:v>
                </c:pt>
                <c:pt idx="11">
                  <c:v>1.2936493576985706E-2</c:v>
                </c:pt>
                <c:pt idx="12">
                  <c:v>1.5921838248597792E-2</c:v>
                </c:pt>
                <c:pt idx="13">
                  <c:v>1.9540437850551838E-2</c:v>
                </c:pt>
                <c:pt idx="14">
                  <c:v>2.2073457571919666E-2</c:v>
                </c:pt>
                <c:pt idx="15">
                  <c:v>2.469694228333635E-2</c:v>
                </c:pt>
                <c:pt idx="16">
                  <c:v>2.8767866835534648E-2</c:v>
                </c:pt>
                <c:pt idx="17">
                  <c:v>2.8134611905192692E-2</c:v>
                </c:pt>
                <c:pt idx="18">
                  <c:v>3.1391351546951329E-2</c:v>
                </c:pt>
                <c:pt idx="19">
                  <c:v>3.4105301248416861E-2</c:v>
                </c:pt>
                <c:pt idx="20">
                  <c:v>3.1481816537000183E-2</c:v>
                </c:pt>
                <c:pt idx="21">
                  <c:v>3.0667631626560519E-2</c:v>
                </c:pt>
                <c:pt idx="22">
                  <c:v>3.0305771666365118E-2</c:v>
                </c:pt>
                <c:pt idx="23">
                  <c:v>2.8044146915143838E-2</c:v>
                </c:pt>
                <c:pt idx="24">
                  <c:v>2.7591821964899583E-2</c:v>
                </c:pt>
                <c:pt idx="25">
                  <c:v>2.7591821964899583E-2</c:v>
                </c:pt>
                <c:pt idx="26">
                  <c:v>3.229600144743984E-2</c:v>
                </c:pt>
                <c:pt idx="27">
                  <c:v>3.1662746517097884E-2</c:v>
                </c:pt>
                <c:pt idx="28">
                  <c:v>3.4195766238465715E-2</c:v>
                </c:pt>
                <c:pt idx="29">
                  <c:v>3.0215306676316264E-2</c:v>
                </c:pt>
                <c:pt idx="30">
                  <c:v>3.0034376696218563E-2</c:v>
                </c:pt>
                <c:pt idx="31">
                  <c:v>3.0577166636511669E-2</c:v>
                </c:pt>
                <c:pt idx="32">
                  <c:v>3.0939026596707074E-2</c:v>
                </c:pt>
                <c:pt idx="33">
                  <c:v>3.1481816537000183E-2</c:v>
                </c:pt>
                <c:pt idx="34">
                  <c:v>3.157228152704903E-2</c:v>
                </c:pt>
                <c:pt idx="35">
                  <c:v>3.1029491586755924E-2</c:v>
                </c:pt>
                <c:pt idx="36">
                  <c:v>3.2024606477293285E-2</c:v>
                </c:pt>
                <c:pt idx="37">
                  <c:v>3.464809118870997E-2</c:v>
                </c:pt>
                <c:pt idx="38">
                  <c:v>3.0486701646462819E-2</c:v>
                </c:pt>
                <c:pt idx="39">
                  <c:v>2.9582051745974308E-2</c:v>
                </c:pt>
                <c:pt idx="40">
                  <c:v>2.9220191785778903E-2</c:v>
                </c:pt>
                <c:pt idx="41">
                  <c:v>2.3520897412701285E-2</c:v>
                </c:pt>
                <c:pt idx="42">
                  <c:v>2.2435317532115071E-2</c:v>
                </c:pt>
                <c:pt idx="43">
                  <c:v>1.9359507870454134E-2</c:v>
                </c:pt>
                <c:pt idx="44">
                  <c:v>1.2484168626741451E-2</c:v>
                </c:pt>
                <c:pt idx="45">
                  <c:v>6.7848742536638319E-3</c:v>
                </c:pt>
                <c:pt idx="46">
                  <c:v>9.046499004885109E-4</c:v>
                </c:pt>
                <c:pt idx="47">
                  <c:v>9.0464990048851095E-5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40-5144-A62C-3B4E4C961EB8}"/>
            </c:ext>
          </c:extLst>
        </c:ser>
        <c:ser>
          <c:idx val="5"/>
          <c:order val="1"/>
          <c:tx>
            <c:strRef>
              <c:f>Data!$F$1</c:f>
              <c:strCache>
                <c:ptCount val="1"/>
                <c:pt idx="0">
                  <c:v>cia_frac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Data!$B$2:$B$49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Data!$F$2:$F$49</c:f>
              <c:numCache>
                <c:formatCode>General</c:formatCode>
                <c:ptCount val="48"/>
                <c:pt idx="0">
                  <c:v>0</c:v>
                </c:pt>
                <c:pt idx="1">
                  <c:v>5.0505050505050505E-4</c:v>
                </c:pt>
                <c:pt idx="2">
                  <c:v>1.5151515151515152E-3</c:v>
                </c:pt>
                <c:pt idx="3">
                  <c:v>1.0101010101010101E-3</c:v>
                </c:pt>
                <c:pt idx="4">
                  <c:v>1.5151515151515152E-3</c:v>
                </c:pt>
                <c:pt idx="5">
                  <c:v>1.5151515151515152E-3</c:v>
                </c:pt>
                <c:pt idx="6">
                  <c:v>3.0303030303030303E-3</c:v>
                </c:pt>
                <c:pt idx="7">
                  <c:v>6.5656565656565654E-3</c:v>
                </c:pt>
                <c:pt idx="8">
                  <c:v>4.7979797979797977E-3</c:v>
                </c:pt>
                <c:pt idx="9">
                  <c:v>6.5656565656565654E-3</c:v>
                </c:pt>
                <c:pt idx="10">
                  <c:v>9.3434343434343429E-3</c:v>
                </c:pt>
                <c:pt idx="11">
                  <c:v>1.1111111111111112E-2</c:v>
                </c:pt>
                <c:pt idx="12">
                  <c:v>1.2878787878787878E-2</c:v>
                </c:pt>
                <c:pt idx="13">
                  <c:v>1.1868686868686869E-2</c:v>
                </c:pt>
                <c:pt idx="14">
                  <c:v>1.4141414141414142E-2</c:v>
                </c:pt>
                <c:pt idx="15">
                  <c:v>1.6161616161616162E-2</c:v>
                </c:pt>
                <c:pt idx="16">
                  <c:v>1.893939393939394E-2</c:v>
                </c:pt>
                <c:pt idx="17">
                  <c:v>2.2222222222222223E-2</c:v>
                </c:pt>
                <c:pt idx="18">
                  <c:v>2.0202020202020204E-2</c:v>
                </c:pt>
                <c:pt idx="19">
                  <c:v>2.0454545454545454E-2</c:v>
                </c:pt>
                <c:pt idx="20">
                  <c:v>1.994949494949495E-2</c:v>
                </c:pt>
                <c:pt idx="21">
                  <c:v>2.5505050505050506E-2</c:v>
                </c:pt>
                <c:pt idx="22">
                  <c:v>2.803030303030303E-2</c:v>
                </c:pt>
                <c:pt idx="23">
                  <c:v>1.994949494949495E-2</c:v>
                </c:pt>
                <c:pt idx="24">
                  <c:v>2.3232323232323233E-2</c:v>
                </c:pt>
                <c:pt idx="25">
                  <c:v>2.2222222222222223E-2</c:v>
                </c:pt>
                <c:pt idx="26">
                  <c:v>2.8535353535353535E-2</c:v>
                </c:pt>
                <c:pt idx="27">
                  <c:v>2.5000000000000001E-2</c:v>
                </c:pt>
                <c:pt idx="28">
                  <c:v>2.5505050505050506E-2</c:v>
                </c:pt>
                <c:pt idx="29">
                  <c:v>2.9545454545454545E-2</c:v>
                </c:pt>
                <c:pt idx="30">
                  <c:v>3.0303030303030304E-2</c:v>
                </c:pt>
                <c:pt idx="31">
                  <c:v>2.6262626262626262E-2</c:v>
                </c:pt>
                <c:pt idx="32">
                  <c:v>2.8787878787878789E-2</c:v>
                </c:pt>
                <c:pt idx="33">
                  <c:v>3.3333333333333333E-2</c:v>
                </c:pt>
                <c:pt idx="34">
                  <c:v>3.3333333333333333E-2</c:v>
                </c:pt>
                <c:pt idx="35">
                  <c:v>3.4090909090909088E-2</c:v>
                </c:pt>
                <c:pt idx="36">
                  <c:v>3.7373737373737372E-2</c:v>
                </c:pt>
                <c:pt idx="37">
                  <c:v>3.6363636363636362E-2</c:v>
                </c:pt>
                <c:pt idx="38">
                  <c:v>4.6969696969696967E-2</c:v>
                </c:pt>
                <c:pt idx="39">
                  <c:v>4.2676767676767674E-2</c:v>
                </c:pt>
                <c:pt idx="40">
                  <c:v>5.2525252525252523E-2</c:v>
                </c:pt>
                <c:pt idx="41">
                  <c:v>4.7222222222222221E-2</c:v>
                </c:pt>
                <c:pt idx="42">
                  <c:v>4.0656565656565655E-2</c:v>
                </c:pt>
                <c:pt idx="43">
                  <c:v>3.4090909090909088E-2</c:v>
                </c:pt>
                <c:pt idx="44">
                  <c:v>3.1313131313131314E-2</c:v>
                </c:pt>
                <c:pt idx="45">
                  <c:v>1.2626262626262626E-2</c:v>
                </c:pt>
                <c:pt idx="46">
                  <c:v>2.5252525252525253E-4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40-5144-A62C-3B4E4C961EB8}"/>
            </c:ext>
          </c:extLst>
        </c:ser>
        <c:ser>
          <c:idx val="1"/>
          <c:order val="2"/>
          <c:tx>
            <c:strRef>
              <c:f>Data!$H$1</c:f>
              <c:strCache>
                <c:ptCount val="1"/>
                <c:pt idx="0">
                  <c:v>total_frac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Data!$B$2:$B$49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Data!$H$2:$H$49</c:f>
              <c:numCache>
                <c:formatCode>General</c:formatCode>
                <c:ptCount val="48"/>
                <c:pt idx="0">
                  <c:v>1.2861021577936203E-3</c:v>
                </c:pt>
                <c:pt idx="1">
                  <c:v>2.0006033565678539E-3</c:v>
                </c:pt>
                <c:pt idx="2">
                  <c:v>2.3022816404947525E-3</c:v>
                </c:pt>
                <c:pt idx="3">
                  <c:v>2.5086930979184197E-3</c:v>
                </c:pt>
                <c:pt idx="4">
                  <c:v>3.3343389276130897E-3</c:v>
                </c:pt>
                <c:pt idx="5">
                  <c:v>4.175862561724965E-3</c:v>
                </c:pt>
                <c:pt idx="6">
                  <c:v>4.7633413251615565E-3</c:v>
                </c:pt>
                <c:pt idx="7">
                  <c:v>5.8747876343659203E-3</c:v>
                </c:pt>
                <c:pt idx="8">
                  <c:v>6.8909671170670518E-3</c:v>
                </c:pt>
                <c:pt idx="9">
                  <c:v>8.3040917101983146E-3</c:v>
                </c:pt>
                <c:pt idx="10">
                  <c:v>8.5263809720391871E-3</c:v>
                </c:pt>
                <c:pt idx="11">
                  <c:v>1.0399961893269399E-2</c:v>
                </c:pt>
                <c:pt idx="12">
                  <c:v>1.2416443054254458E-2</c:v>
                </c:pt>
                <c:pt idx="13">
                  <c:v>1.3384989123703974E-2</c:v>
                </c:pt>
                <c:pt idx="14">
                  <c:v>1.548085930677506E-2</c:v>
                </c:pt>
                <c:pt idx="15">
                  <c:v>1.6100093679046062E-2</c:v>
                </c:pt>
                <c:pt idx="16">
                  <c:v>1.792604118702466E-2</c:v>
                </c:pt>
                <c:pt idx="17">
                  <c:v>1.9672599672917228E-2</c:v>
                </c:pt>
                <c:pt idx="18">
                  <c:v>2.1577936202981852E-2</c:v>
                </c:pt>
                <c:pt idx="19">
                  <c:v>2.4404185389244375E-2</c:v>
                </c:pt>
                <c:pt idx="20">
                  <c:v>2.3896095647893811E-2</c:v>
                </c:pt>
                <c:pt idx="21">
                  <c:v>2.307044981819914E-2</c:v>
                </c:pt>
                <c:pt idx="22">
                  <c:v>2.3388005906543243E-2</c:v>
                </c:pt>
                <c:pt idx="23">
                  <c:v>2.2911671774027087E-2</c:v>
                </c:pt>
                <c:pt idx="24">
                  <c:v>2.5817309982375636E-2</c:v>
                </c:pt>
                <c:pt idx="25">
                  <c:v>2.8564170146552135E-2</c:v>
                </c:pt>
                <c:pt idx="26">
                  <c:v>3.032660643686191E-2</c:v>
                </c:pt>
                <c:pt idx="27">
                  <c:v>3.2358965402264177E-2</c:v>
                </c:pt>
                <c:pt idx="28">
                  <c:v>3.6249027484479446E-2</c:v>
                </c:pt>
                <c:pt idx="29">
                  <c:v>3.6852384052333244E-2</c:v>
                </c:pt>
                <c:pt idx="30">
                  <c:v>3.9059398866324764E-2</c:v>
                </c:pt>
                <c:pt idx="31">
                  <c:v>4.3108238992712086E-2</c:v>
                </c:pt>
                <c:pt idx="32">
                  <c:v>4.6363188898239149E-2</c:v>
                </c:pt>
                <c:pt idx="33">
                  <c:v>4.9491116368428574E-2</c:v>
                </c:pt>
                <c:pt idx="34">
                  <c:v>5.8255664406725839E-2</c:v>
                </c:pt>
                <c:pt idx="35">
                  <c:v>5.9081310236420506E-2</c:v>
                </c:pt>
                <c:pt idx="36">
                  <c:v>6.8322192407233931E-2</c:v>
                </c:pt>
                <c:pt idx="37">
                  <c:v>5.7175973706355888E-2</c:v>
                </c:pt>
                <c:pt idx="38">
                  <c:v>2.4928152935012146E-2</c:v>
                </c:pt>
                <c:pt idx="39">
                  <c:v>1.6846350486654706E-2</c:v>
                </c:pt>
                <c:pt idx="40">
                  <c:v>1.4401168606405106E-2</c:v>
                </c:pt>
                <c:pt idx="41">
                  <c:v>1.1114463092043633E-2</c:v>
                </c:pt>
                <c:pt idx="42">
                  <c:v>9.7330941077467814E-3</c:v>
                </c:pt>
                <c:pt idx="43">
                  <c:v>7.9547800130198004E-3</c:v>
                </c:pt>
                <c:pt idx="44">
                  <c:v>6.0653212873723822E-3</c:v>
                </c:pt>
                <c:pt idx="45">
                  <c:v>2.9056382083485497E-3</c:v>
                </c:pt>
                <c:pt idx="46">
                  <c:v>3.9694511043012972E-4</c:v>
                </c:pt>
                <c:pt idx="47">
                  <c:v>3.1755608834410381E-5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40-5144-A62C-3B4E4C961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524720"/>
        <c:axId val="1655526720"/>
      </c:lineChart>
      <c:catAx>
        <c:axId val="16555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526720"/>
        <c:crosses val="autoZero"/>
        <c:auto val="1"/>
        <c:lblAlgn val="ctr"/>
        <c:lblOffset val="100"/>
        <c:noMultiLvlLbl val="0"/>
      </c:catAx>
      <c:valAx>
        <c:axId val="16555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52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298450</xdr:colOff>
      <xdr:row>4</xdr:row>
      <xdr:rowOff>101606</xdr:rowOff>
    </xdr:from>
    <xdr:to>
      <xdr:col>15</xdr:col>
      <xdr:colOff>584200</xdr:colOff>
      <xdr:row>27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D29A7D-996F-D9FB-9D25-285745B3D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2470-DAFE-1F46-A43D-8D9FBCA366B5}">
  <dimension ref="A1:H53"/>
  <sheetViews>
    <sheetView tabSelected="1" workbookViewId="0">
      <pane ySplit="1" topLeftCell="A2" activePane="bottomLeft" state="frozen"/>
      <selection pane="bottomLeft" activeCell="G54" sqref="G54"/>
    </sheetView>
  </sheetViews>
  <sheetFormatPr baseColWidth="10" defaultRowHeight="16" x14ac:dyDescent="0.2"/>
  <cols>
    <col min="2" max="2" width="12.5" bestFit="1" customWidth="1"/>
    <col min="8" max="8" width="12.1640625" bestFit="1" customWidth="1"/>
  </cols>
  <sheetData>
    <row r="1" spans="1:8" s="1" customFormat="1" x14ac:dyDescent="0.2">
      <c r="A1" s="1" t="s">
        <v>0</v>
      </c>
      <c r="B1" s="1" t="s">
        <v>7</v>
      </c>
      <c r="C1" s="1" t="s">
        <v>1</v>
      </c>
      <c r="D1" s="1" t="s">
        <v>4</v>
      </c>
      <c r="E1" s="1" t="s">
        <v>2</v>
      </c>
      <c r="F1" s="1" t="s">
        <v>5</v>
      </c>
      <c r="G1" s="1" t="s">
        <v>3</v>
      </c>
      <c r="H1" s="1" t="s">
        <v>6</v>
      </c>
    </row>
    <row r="2" spans="1:8" x14ac:dyDescent="0.2">
      <c r="A2">
        <v>1958</v>
      </c>
      <c r="B2">
        <f>2023-A2</f>
        <v>65</v>
      </c>
      <c r="C2">
        <v>2</v>
      </c>
      <c r="D2">
        <f>C2/11054</f>
        <v>1.8092998009770219E-4</v>
      </c>
      <c r="E2">
        <v>0</v>
      </c>
      <c r="F2">
        <f t="shared" ref="F2:F48" si="0">E2/3960</f>
        <v>0</v>
      </c>
      <c r="G2">
        <v>81</v>
      </c>
      <c r="H2">
        <f t="shared" ref="H2:H48" si="1">G2/62981</f>
        <v>1.2861021577936203E-3</v>
      </c>
    </row>
    <row r="3" spans="1:8" x14ac:dyDescent="0.2">
      <c r="A3">
        <v>1959</v>
      </c>
      <c r="B3">
        <f t="shared" ref="B3:B49" si="2">2023-A3</f>
        <v>64</v>
      </c>
      <c r="C3">
        <v>4</v>
      </c>
      <c r="D3">
        <f t="shared" ref="D3:D48" si="3">C3/11054</f>
        <v>3.6185996019540438E-4</v>
      </c>
      <c r="E3">
        <v>2</v>
      </c>
      <c r="F3">
        <f t="shared" si="0"/>
        <v>5.0505050505050505E-4</v>
      </c>
      <c r="G3">
        <v>126</v>
      </c>
      <c r="H3">
        <f t="shared" si="1"/>
        <v>2.0006033565678539E-3</v>
      </c>
    </row>
    <row r="4" spans="1:8" x14ac:dyDescent="0.2">
      <c r="A4">
        <v>1960</v>
      </c>
      <c r="B4">
        <f t="shared" si="2"/>
        <v>63</v>
      </c>
      <c r="C4">
        <v>7</v>
      </c>
      <c r="D4">
        <f t="shared" si="3"/>
        <v>6.3325493034195764E-4</v>
      </c>
      <c r="E4">
        <v>6</v>
      </c>
      <c r="F4">
        <f t="shared" si="0"/>
        <v>1.5151515151515152E-3</v>
      </c>
      <c r="G4">
        <v>145</v>
      </c>
      <c r="H4">
        <f t="shared" si="1"/>
        <v>2.3022816404947525E-3</v>
      </c>
    </row>
    <row r="5" spans="1:8" x14ac:dyDescent="0.2">
      <c r="A5">
        <v>1961</v>
      </c>
      <c r="B5">
        <f t="shared" si="2"/>
        <v>62</v>
      </c>
      <c r="C5">
        <v>6</v>
      </c>
      <c r="D5">
        <f t="shared" si="3"/>
        <v>5.4278994029310652E-4</v>
      </c>
      <c r="E5">
        <v>4</v>
      </c>
      <c r="F5">
        <f t="shared" si="0"/>
        <v>1.0101010101010101E-3</v>
      </c>
      <c r="G5">
        <v>158</v>
      </c>
      <c r="H5">
        <f t="shared" si="1"/>
        <v>2.5086930979184197E-3</v>
      </c>
    </row>
    <row r="6" spans="1:8" x14ac:dyDescent="0.2">
      <c r="A6">
        <v>1962</v>
      </c>
      <c r="B6">
        <f t="shared" si="2"/>
        <v>61</v>
      </c>
      <c r="C6">
        <v>11</v>
      </c>
      <c r="D6">
        <f t="shared" si="3"/>
        <v>9.9511489053736202E-4</v>
      </c>
      <c r="E6">
        <v>6</v>
      </c>
      <c r="F6">
        <f t="shared" si="0"/>
        <v>1.5151515151515152E-3</v>
      </c>
      <c r="G6">
        <v>210</v>
      </c>
      <c r="H6">
        <f t="shared" si="1"/>
        <v>3.3343389276130897E-3</v>
      </c>
    </row>
    <row r="7" spans="1:8" x14ac:dyDescent="0.2">
      <c r="A7">
        <v>1963</v>
      </c>
      <c r="B7">
        <f t="shared" si="2"/>
        <v>60</v>
      </c>
      <c r="C7">
        <v>46</v>
      </c>
      <c r="D7">
        <f t="shared" si="3"/>
        <v>4.1613895422471505E-3</v>
      </c>
      <c r="E7">
        <v>6</v>
      </c>
      <c r="F7">
        <f t="shared" si="0"/>
        <v>1.5151515151515152E-3</v>
      </c>
      <c r="G7">
        <v>263</v>
      </c>
      <c r="H7">
        <f t="shared" si="1"/>
        <v>4.175862561724965E-3</v>
      </c>
    </row>
    <row r="8" spans="1:8" x14ac:dyDescent="0.2">
      <c r="A8">
        <v>1964</v>
      </c>
      <c r="B8">
        <f t="shared" si="2"/>
        <v>59</v>
      </c>
      <c r="C8">
        <v>63</v>
      </c>
      <c r="D8">
        <f t="shared" si="3"/>
        <v>5.6992943730776189E-3</v>
      </c>
      <c r="E8">
        <v>12</v>
      </c>
      <c r="F8">
        <f t="shared" si="0"/>
        <v>3.0303030303030303E-3</v>
      </c>
      <c r="G8">
        <v>300</v>
      </c>
      <c r="H8">
        <f t="shared" si="1"/>
        <v>4.7633413251615565E-3</v>
      </c>
    </row>
    <row r="9" spans="1:8" x14ac:dyDescent="0.2">
      <c r="A9">
        <v>1965</v>
      </c>
      <c r="B9">
        <f t="shared" si="2"/>
        <v>58</v>
      </c>
      <c r="C9">
        <v>76</v>
      </c>
      <c r="D9">
        <f t="shared" si="3"/>
        <v>6.8753392437126831E-3</v>
      </c>
      <c r="E9">
        <v>26</v>
      </c>
      <c r="F9">
        <f t="shared" si="0"/>
        <v>6.5656565656565654E-3</v>
      </c>
      <c r="G9">
        <v>370</v>
      </c>
      <c r="H9">
        <f t="shared" si="1"/>
        <v>5.8747876343659203E-3</v>
      </c>
    </row>
    <row r="10" spans="1:8" x14ac:dyDescent="0.2">
      <c r="A10">
        <v>1966</v>
      </c>
      <c r="B10">
        <f t="shared" si="2"/>
        <v>57</v>
      </c>
      <c r="C10">
        <v>97</v>
      </c>
      <c r="D10">
        <f t="shared" si="3"/>
        <v>8.7751040347385564E-3</v>
      </c>
      <c r="E10">
        <v>19</v>
      </c>
      <c r="F10">
        <f t="shared" si="0"/>
        <v>4.7979797979797977E-3</v>
      </c>
      <c r="G10">
        <v>434</v>
      </c>
      <c r="H10">
        <f t="shared" si="1"/>
        <v>6.8909671170670518E-3</v>
      </c>
    </row>
    <row r="11" spans="1:8" x14ac:dyDescent="0.2">
      <c r="A11">
        <v>1967</v>
      </c>
      <c r="B11">
        <f t="shared" si="2"/>
        <v>56</v>
      </c>
      <c r="C11">
        <v>128</v>
      </c>
      <c r="D11">
        <f t="shared" si="3"/>
        <v>1.157951872625294E-2</v>
      </c>
      <c r="E11">
        <v>26</v>
      </c>
      <c r="F11">
        <f t="shared" si="0"/>
        <v>6.5656565656565654E-3</v>
      </c>
      <c r="G11">
        <v>523</v>
      </c>
      <c r="H11">
        <f t="shared" si="1"/>
        <v>8.3040917101983146E-3</v>
      </c>
    </row>
    <row r="12" spans="1:8" x14ac:dyDescent="0.2">
      <c r="A12">
        <v>1968</v>
      </c>
      <c r="B12">
        <f t="shared" si="2"/>
        <v>55</v>
      </c>
      <c r="C12">
        <v>126</v>
      </c>
      <c r="D12">
        <f t="shared" si="3"/>
        <v>1.1398588746155238E-2</v>
      </c>
      <c r="E12">
        <v>37</v>
      </c>
      <c r="F12">
        <f t="shared" si="0"/>
        <v>9.3434343434343429E-3</v>
      </c>
      <c r="G12">
        <v>537</v>
      </c>
      <c r="H12">
        <f t="shared" si="1"/>
        <v>8.5263809720391871E-3</v>
      </c>
    </row>
    <row r="13" spans="1:8" x14ac:dyDescent="0.2">
      <c r="A13">
        <v>1969</v>
      </c>
      <c r="B13">
        <f t="shared" si="2"/>
        <v>54</v>
      </c>
      <c r="C13">
        <v>143</v>
      </c>
      <c r="D13">
        <f t="shared" si="3"/>
        <v>1.2936493576985706E-2</v>
      </c>
      <c r="E13">
        <v>44</v>
      </c>
      <c r="F13">
        <f t="shared" si="0"/>
        <v>1.1111111111111112E-2</v>
      </c>
      <c r="G13">
        <v>655</v>
      </c>
      <c r="H13">
        <f t="shared" si="1"/>
        <v>1.0399961893269399E-2</v>
      </c>
    </row>
    <row r="14" spans="1:8" x14ac:dyDescent="0.2">
      <c r="A14">
        <v>1970</v>
      </c>
      <c r="B14">
        <f t="shared" si="2"/>
        <v>53</v>
      </c>
      <c r="C14">
        <v>176</v>
      </c>
      <c r="D14">
        <f t="shared" si="3"/>
        <v>1.5921838248597792E-2</v>
      </c>
      <c r="E14">
        <v>51</v>
      </c>
      <c r="F14">
        <f t="shared" si="0"/>
        <v>1.2878787878787878E-2</v>
      </c>
      <c r="G14">
        <v>782</v>
      </c>
      <c r="H14">
        <f t="shared" si="1"/>
        <v>1.2416443054254458E-2</v>
      </c>
    </row>
    <row r="15" spans="1:8" x14ac:dyDescent="0.2">
      <c r="A15">
        <v>1971</v>
      </c>
      <c r="B15">
        <f t="shared" si="2"/>
        <v>52</v>
      </c>
      <c r="C15">
        <v>216</v>
      </c>
      <c r="D15">
        <f t="shared" si="3"/>
        <v>1.9540437850551838E-2</v>
      </c>
      <c r="E15">
        <v>47</v>
      </c>
      <c r="F15">
        <f t="shared" si="0"/>
        <v>1.1868686868686869E-2</v>
      </c>
      <c r="G15">
        <v>843</v>
      </c>
      <c r="H15">
        <f t="shared" si="1"/>
        <v>1.3384989123703974E-2</v>
      </c>
    </row>
    <row r="16" spans="1:8" x14ac:dyDescent="0.2">
      <c r="A16">
        <v>1972</v>
      </c>
      <c r="B16">
        <f t="shared" si="2"/>
        <v>51</v>
      </c>
      <c r="C16">
        <v>244</v>
      </c>
      <c r="D16">
        <f t="shared" si="3"/>
        <v>2.2073457571919666E-2</v>
      </c>
      <c r="E16">
        <v>56</v>
      </c>
      <c r="F16">
        <f t="shared" si="0"/>
        <v>1.4141414141414142E-2</v>
      </c>
      <c r="G16">
        <v>975</v>
      </c>
      <c r="H16">
        <f t="shared" si="1"/>
        <v>1.548085930677506E-2</v>
      </c>
    </row>
    <row r="17" spans="1:8" x14ac:dyDescent="0.2">
      <c r="A17">
        <v>1973</v>
      </c>
      <c r="B17">
        <f t="shared" si="2"/>
        <v>50</v>
      </c>
      <c r="C17">
        <v>273</v>
      </c>
      <c r="D17">
        <f t="shared" si="3"/>
        <v>2.469694228333635E-2</v>
      </c>
      <c r="E17">
        <v>64</v>
      </c>
      <c r="F17">
        <f t="shared" si="0"/>
        <v>1.6161616161616162E-2</v>
      </c>
      <c r="G17">
        <v>1014</v>
      </c>
      <c r="H17">
        <f t="shared" si="1"/>
        <v>1.6100093679046062E-2</v>
      </c>
    </row>
    <row r="18" spans="1:8" x14ac:dyDescent="0.2">
      <c r="A18">
        <v>1974</v>
      </c>
      <c r="B18">
        <f t="shared" si="2"/>
        <v>49</v>
      </c>
      <c r="C18">
        <v>318</v>
      </c>
      <c r="D18">
        <f t="shared" si="3"/>
        <v>2.8767866835534648E-2</v>
      </c>
      <c r="E18">
        <v>75</v>
      </c>
      <c r="F18">
        <f t="shared" si="0"/>
        <v>1.893939393939394E-2</v>
      </c>
      <c r="G18">
        <v>1129</v>
      </c>
      <c r="H18">
        <f t="shared" si="1"/>
        <v>1.792604118702466E-2</v>
      </c>
    </row>
    <row r="19" spans="1:8" x14ac:dyDescent="0.2">
      <c r="A19">
        <v>1975</v>
      </c>
      <c r="B19">
        <f t="shared" si="2"/>
        <v>48</v>
      </c>
      <c r="C19">
        <v>311</v>
      </c>
      <c r="D19">
        <f t="shared" si="3"/>
        <v>2.8134611905192692E-2</v>
      </c>
      <c r="E19">
        <v>88</v>
      </c>
      <c r="F19">
        <f t="shared" si="0"/>
        <v>2.2222222222222223E-2</v>
      </c>
      <c r="G19">
        <v>1239</v>
      </c>
      <c r="H19">
        <f t="shared" si="1"/>
        <v>1.9672599672917228E-2</v>
      </c>
    </row>
    <row r="20" spans="1:8" x14ac:dyDescent="0.2">
      <c r="A20">
        <v>1976</v>
      </c>
      <c r="B20">
        <f t="shared" si="2"/>
        <v>47</v>
      </c>
      <c r="C20">
        <v>347</v>
      </c>
      <c r="D20">
        <f t="shared" si="3"/>
        <v>3.1391351546951329E-2</v>
      </c>
      <c r="E20">
        <v>80</v>
      </c>
      <c r="F20">
        <f t="shared" si="0"/>
        <v>2.0202020202020204E-2</v>
      </c>
      <c r="G20">
        <v>1359</v>
      </c>
      <c r="H20">
        <f t="shared" si="1"/>
        <v>2.1577936202981852E-2</v>
      </c>
    </row>
    <row r="21" spans="1:8" x14ac:dyDescent="0.2">
      <c r="A21">
        <v>1977</v>
      </c>
      <c r="B21">
        <f t="shared" si="2"/>
        <v>46</v>
      </c>
      <c r="C21">
        <v>377</v>
      </c>
      <c r="D21">
        <f t="shared" si="3"/>
        <v>3.4105301248416861E-2</v>
      </c>
      <c r="E21">
        <v>81</v>
      </c>
      <c r="F21">
        <f t="shared" si="0"/>
        <v>2.0454545454545454E-2</v>
      </c>
      <c r="G21">
        <v>1537</v>
      </c>
      <c r="H21">
        <f t="shared" si="1"/>
        <v>2.4404185389244375E-2</v>
      </c>
    </row>
    <row r="22" spans="1:8" x14ac:dyDescent="0.2">
      <c r="A22">
        <v>1978</v>
      </c>
      <c r="B22">
        <f t="shared" si="2"/>
        <v>45</v>
      </c>
      <c r="C22">
        <v>348</v>
      </c>
      <c r="D22">
        <f t="shared" si="3"/>
        <v>3.1481816537000183E-2</v>
      </c>
      <c r="E22">
        <v>79</v>
      </c>
      <c r="F22">
        <f t="shared" si="0"/>
        <v>1.994949494949495E-2</v>
      </c>
      <c r="G22">
        <v>1505</v>
      </c>
      <c r="H22">
        <f t="shared" si="1"/>
        <v>2.3896095647893811E-2</v>
      </c>
    </row>
    <row r="23" spans="1:8" x14ac:dyDescent="0.2">
      <c r="A23">
        <v>1979</v>
      </c>
      <c r="B23">
        <f t="shared" si="2"/>
        <v>44</v>
      </c>
      <c r="C23">
        <v>339</v>
      </c>
      <c r="D23">
        <f t="shared" si="3"/>
        <v>3.0667631626560519E-2</v>
      </c>
      <c r="E23">
        <v>101</v>
      </c>
      <c r="F23">
        <f t="shared" si="0"/>
        <v>2.5505050505050506E-2</v>
      </c>
      <c r="G23">
        <v>1453</v>
      </c>
      <c r="H23">
        <f t="shared" si="1"/>
        <v>2.307044981819914E-2</v>
      </c>
    </row>
    <row r="24" spans="1:8" x14ac:dyDescent="0.2">
      <c r="A24">
        <v>1980</v>
      </c>
      <c r="B24">
        <f t="shared" si="2"/>
        <v>43</v>
      </c>
      <c r="C24">
        <v>335</v>
      </c>
      <c r="D24">
        <f t="shared" si="3"/>
        <v>3.0305771666365118E-2</v>
      </c>
      <c r="E24">
        <v>111</v>
      </c>
      <c r="F24">
        <f t="shared" si="0"/>
        <v>2.803030303030303E-2</v>
      </c>
      <c r="G24">
        <v>1473</v>
      </c>
      <c r="H24">
        <f t="shared" si="1"/>
        <v>2.3388005906543243E-2</v>
      </c>
    </row>
    <row r="25" spans="1:8" x14ac:dyDescent="0.2">
      <c r="A25">
        <v>1981</v>
      </c>
      <c r="B25">
        <f t="shared" si="2"/>
        <v>42</v>
      </c>
      <c r="C25">
        <v>310</v>
      </c>
      <c r="D25">
        <f t="shared" si="3"/>
        <v>2.8044146915143838E-2</v>
      </c>
      <c r="E25">
        <v>79</v>
      </c>
      <c r="F25">
        <f t="shared" si="0"/>
        <v>1.994949494949495E-2</v>
      </c>
      <c r="G25">
        <v>1443</v>
      </c>
      <c r="H25">
        <f t="shared" si="1"/>
        <v>2.2911671774027087E-2</v>
      </c>
    </row>
    <row r="26" spans="1:8" x14ac:dyDescent="0.2">
      <c r="A26">
        <v>1982</v>
      </c>
      <c r="B26">
        <f t="shared" si="2"/>
        <v>41</v>
      </c>
      <c r="C26">
        <v>305</v>
      </c>
      <c r="D26">
        <f t="shared" si="3"/>
        <v>2.7591821964899583E-2</v>
      </c>
      <c r="E26">
        <v>92</v>
      </c>
      <c r="F26">
        <f t="shared" si="0"/>
        <v>2.3232323232323233E-2</v>
      </c>
      <c r="G26">
        <v>1626</v>
      </c>
      <c r="H26">
        <f t="shared" si="1"/>
        <v>2.5817309982375636E-2</v>
      </c>
    </row>
    <row r="27" spans="1:8" x14ac:dyDescent="0.2">
      <c r="A27">
        <v>1983</v>
      </c>
      <c r="B27">
        <f t="shared" si="2"/>
        <v>40</v>
      </c>
      <c r="C27">
        <v>305</v>
      </c>
      <c r="D27">
        <f t="shared" si="3"/>
        <v>2.7591821964899583E-2</v>
      </c>
      <c r="E27">
        <v>88</v>
      </c>
      <c r="F27">
        <f t="shared" si="0"/>
        <v>2.2222222222222223E-2</v>
      </c>
      <c r="G27">
        <v>1799</v>
      </c>
      <c r="H27">
        <f t="shared" si="1"/>
        <v>2.8564170146552135E-2</v>
      </c>
    </row>
    <row r="28" spans="1:8" x14ac:dyDescent="0.2">
      <c r="A28">
        <v>1984</v>
      </c>
      <c r="B28">
        <f t="shared" si="2"/>
        <v>39</v>
      </c>
      <c r="C28">
        <v>357</v>
      </c>
      <c r="D28">
        <f t="shared" si="3"/>
        <v>3.229600144743984E-2</v>
      </c>
      <c r="E28">
        <v>113</v>
      </c>
      <c r="F28">
        <f t="shared" si="0"/>
        <v>2.8535353535353535E-2</v>
      </c>
      <c r="G28">
        <v>1910</v>
      </c>
      <c r="H28">
        <f t="shared" si="1"/>
        <v>3.032660643686191E-2</v>
      </c>
    </row>
    <row r="29" spans="1:8" x14ac:dyDescent="0.2">
      <c r="A29">
        <v>1985</v>
      </c>
      <c r="B29">
        <f t="shared" si="2"/>
        <v>38</v>
      </c>
      <c r="C29">
        <v>350</v>
      </c>
      <c r="D29">
        <f t="shared" si="3"/>
        <v>3.1662746517097884E-2</v>
      </c>
      <c r="E29">
        <v>99</v>
      </c>
      <c r="F29">
        <f t="shared" si="0"/>
        <v>2.5000000000000001E-2</v>
      </c>
      <c r="G29">
        <v>2038</v>
      </c>
      <c r="H29">
        <f t="shared" si="1"/>
        <v>3.2358965402264177E-2</v>
      </c>
    </row>
    <row r="30" spans="1:8" x14ac:dyDescent="0.2">
      <c r="A30">
        <v>1986</v>
      </c>
      <c r="B30">
        <f t="shared" si="2"/>
        <v>37</v>
      </c>
      <c r="C30">
        <v>378</v>
      </c>
      <c r="D30">
        <f t="shared" si="3"/>
        <v>3.4195766238465715E-2</v>
      </c>
      <c r="E30">
        <v>101</v>
      </c>
      <c r="F30">
        <f t="shared" si="0"/>
        <v>2.5505050505050506E-2</v>
      </c>
      <c r="G30">
        <v>2283</v>
      </c>
      <c r="H30">
        <f t="shared" si="1"/>
        <v>3.6249027484479446E-2</v>
      </c>
    </row>
    <row r="31" spans="1:8" x14ac:dyDescent="0.2">
      <c r="A31">
        <v>1987</v>
      </c>
      <c r="B31">
        <f t="shared" si="2"/>
        <v>36</v>
      </c>
      <c r="C31">
        <v>334</v>
      </c>
      <c r="D31">
        <f t="shared" si="3"/>
        <v>3.0215306676316264E-2</v>
      </c>
      <c r="E31">
        <v>117</v>
      </c>
      <c r="F31">
        <f t="shared" si="0"/>
        <v>2.9545454545454545E-2</v>
      </c>
      <c r="G31">
        <v>2321</v>
      </c>
      <c r="H31">
        <f t="shared" si="1"/>
        <v>3.6852384052333244E-2</v>
      </c>
    </row>
    <row r="32" spans="1:8" x14ac:dyDescent="0.2">
      <c r="A32">
        <v>1988</v>
      </c>
      <c r="B32">
        <f t="shared" si="2"/>
        <v>35</v>
      </c>
      <c r="C32">
        <v>332</v>
      </c>
      <c r="D32">
        <f t="shared" si="3"/>
        <v>3.0034376696218563E-2</v>
      </c>
      <c r="E32">
        <v>120</v>
      </c>
      <c r="F32">
        <f t="shared" si="0"/>
        <v>3.0303030303030304E-2</v>
      </c>
      <c r="G32">
        <v>2460</v>
      </c>
      <c r="H32">
        <f t="shared" si="1"/>
        <v>3.9059398866324764E-2</v>
      </c>
    </row>
    <row r="33" spans="1:8" x14ac:dyDescent="0.2">
      <c r="A33">
        <v>1989</v>
      </c>
      <c r="B33">
        <f t="shared" si="2"/>
        <v>34</v>
      </c>
      <c r="C33">
        <v>338</v>
      </c>
      <c r="D33">
        <f t="shared" si="3"/>
        <v>3.0577166636511669E-2</v>
      </c>
      <c r="E33">
        <v>104</v>
      </c>
      <c r="F33">
        <f t="shared" si="0"/>
        <v>2.6262626262626262E-2</v>
      </c>
      <c r="G33">
        <v>2715</v>
      </c>
      <c r="H33">
        <f t="shared" si="1"/>
        <v>4.3108238992712086E-2</v>
      </c>
    </row>
    <row r="34" spans="1:8" x14ac:dyDescent="0.2">
      <c r="A34">
        <v>1990</v>
      </c>
      <c r="B34">
        <f t="shared" si="2"/>
        <v>33</v>
      </c>
      <c r="C34">
        <v>342</v>
      </c>
      <c r="D34">
        <f t="shared" si="3"/>
        <v>3.0939026596707074E-2</v>
      </c>
      <c r="E34">
        <v>114</v>
      </c>
      <c r="F34">
        <f t="shared" si="0"/>
        <v>2.8787878787878789E-2</v>
      </c>
      <c r="G34">
        <v>2920</v>
      </c>
      <c r="H34">
        <f t="shared" si="1"/>
        <v>4.6363188898239149E-2</v>
      </c>
    </row>
    <row r="35" spans="1:8" x14ac:dyDescent="0.2">
      <c r="A35">
        <v>1991</v>
      </c>
      <c r="B35">
        <f t="shared" si="2"/>
        <v>32</v>
      </c>
      <c r="C35">
        <v>348</v>
      </c>
      <c r="D35">
        <f t="shared" si="3"/>
        <v>3.1481816537000183E-2</v>
      </c>
      <c r="E35">
        <v>132</v>
      </c>
      <c r="F35">
        <f t="shared" si="0"/>
        <v>3.3333333333333333E-2</v>
      </c>
      <c r="G35">
        <v>3117</v>
      </c>
      <c r="H35">
        <f t="shared" si="1"/>
        <v>4.9491116368428574E-2</v>
      </c>
    </row>
    <row r="36" spans="1:8" x14ac:dyDescent="0.2">
      <c r="A36">
        <v>1992</v>
      </c>
      <c r="B36">
        <f t="shared" si="2"/>
        <v>31</v>
      </c>
      <c r="C36">
        <v>349</v>
      </c>
      <c r="D36">
        <f t="shared" si="3"/>
        <v>3.157228152704903E-2</v>
      </c>
      <c r="E36">
        <v>132</v>
      </c>
      <c r="F36">
        <f t="shared" si="0"/>
        <v>3.3333333333333333E-2</v>
      </c>
      <c r="G36">
        <v>3669</v>
      </c>
      <c r="H36">
        <f t="shared" si="1"/>
        <v>5.8255664406725839E-2</v>
      </c>
    </row>
    <row r="37" spans="1:8" x14ac:dyDescent="0.2">
      <c r="A37">
        <v>1993</v>
      </c>
      <c r="B37">
        <f t="shared" si="2"/>
        <v>30</v>
      </c>
      <c r="C37">
        <v>343</v>
      </c>
      <c r="D37">
        <f t="shared" si="3"/>
        <v>3.1029491586755924E-2</v>
      </c>
      <c r="E37">
        <v>135</v>
      </c>
      <c r="F37">
        <f t="shared" si="0"/>
        <v>3.4090909090909088E-2</v>
      </c>
      <c r="G37">
        <v>3721</v>
      </c>
      <c r="H37">
        <f t="shared" si="1"/>
        <v>5.9081310236420506E-2</v>
      </c>
    </row>
    <row r="38" spans="1:8" x14ac:dyDescent="0.2">
      <c r="A38">
        <v>1994</v>
      </c>
      <c r="B38">
        <f t="shared" si="2"/>
        <v>29</v>
      </c>
      <c r="C38">
        <v>354</v>
      </c>
      <c r="D38">
        <f t="shared" si="3"/>
        <v>3.2024606477293285E-2</v>
      </c>
      <c r="E38">
        <v>148</v>
      </c>
      <c r="F38">
        <f t="shared" si="0"/>
        <v>3.7373737373737372E-2</v>
      </c>
      <c r="G38">
        <v>4303</v>
      </c>
      <c r="H38">
        <f t="shared" si="1"/>
        <v>6.8322192407233931E-2</v>
      </c>
    </row>
    <row r="39" spans="1:8" x14ac:dyDescent="0.2">
      <c r="A39">
        <v>1995</v>
      </c>
      <c r="B39">
        <f t="shared" si="2"/>
        <v>28</v>
      </c>
      <c r="C39">
        <v>383</v>
      </c>
      <c r="D39">
        <f t="shared" si="3"/>
        <v>3.464809118870997E-2</v>
      </c>
      <c r="E39">
        <v>144</v>
      </c>
      <c r="F39">
        <f t="shared" si="0"/>
        <v>3.6363636363636362E-2</v>
      </c>
      <c r="G39">
        <v>3601</v>
      </c>
      <c r="H39">
        <f t="shared" si="1"/>
        <v>5.7175973706355888E-2</v>
      </c>
    </row>
    <row r="40" spans="1:8" x14ac:dyDescent="0.2">
      <c r="A40">
        <v>1996</v>
      </c>
      <c r="B40">
        <f t="shared" si="2"/>
        <v>27</v>
      </c>
      <c r="C40">
        <v>337</v>
      </c>
      <c r="D40">
        <f t="shared" si="3"/>
        <v>3.0486701646462819E-2</v>
      </c>
      <c r="E40">
        <v>186</v>
      </c>
      <c r="F40">
        <f t="shared" si="0"/>
        <v>4.6969696969696967E-2</v>
      </c>
      <c r="G40">
        <v>1570</v>
      </c>
      <c r="H40">
        <f t="shared" si="1"/>
        <v>2.4928152935012146E-2</v>
      </c>
    </row>
    <row r="41" spans="1:8" x14ac:dyDescent="0.2">
      <c r="A41">
        <v>1997</v>
      </c>
      <c r="B41">
        <f t="shared" si="2"/>
        <v>26</v>
      </c>
      <c r="C41">
        <v>327</v>
      </c>
      <c r="D41">
        <f t="shared" si="3"/>
        <v>2.9582051745974308E-2</v>
      </c>
      <c r="E41">
        <v>169</v>
      </c>
      <c r="F41">
        <f t="shared" si="0"/>
        <v>4.2676767676767674E-2</v>
      </c>
      <c r="G41">
        <v>1061</v>
      </c>
      <c r="H41">
        <f t="shared" si="1"/>
        <v>1.6846350486654706E-2</v>
      </c>
    </row>
    <row r="42" spans="1:8" x14ac:dyDescent="0.2">
      <c r="A42">
        <v>1998</v>
      </c>
      <c r="B42">
        <f t="shared" si="2"/>
        <v>25</v>
      </c>
      <c r="C42">
        <v>323</v>
      </c>
      <c r="D42">
        <f t="shared" si="3"/>
        <v>2.9220191785778903E-2</v>
      </c>
      <c r="E42">
        <v>208</v>
      </c>
      <c r="F42">
        <f t="shared" si="0"/>
        <v>5.2525252525252523E-2</v>
      </c>
      <c r="G42">
        <v>907</v>
      </c>
      <c r="H42">
        <f t="shared" si="1"/>
        <v>1.4401168606405106E-2</v>
      </c>
    </row>
    <row r="43" spans="1:8" x14ac:dyDescent="0.2">
      <c r="A43">
        <v>1999</v>
      </c>
      <c r="B43">
        <f t="shared" si="2"/>
        <v>24</v>
      </c>
      <c r="C43">
        <v>260</v>
      </c>
      <c r="D43">
        <f t="shared" si="3"/>
        <v>2.3520897412701285E-2</v>
      </c>
      <c r="E43">
        <v>187</v>
      </c>
      <c r="F43">
        <f t="shared" si="0"/>
        <v>4.7222222222222221E-2</v>
      </c>
      <c r="G43">
        <v>700</v>
      </c>
      <c r="H43">
        <f t="shared" si="1"/>
        <v>1.1114463092043633E-2</v>
      </c>
    </row>
    <row r="44" spans="1:8" x14ac:dyDescent="0.2">
      <c r="A44">
        <v>2000</v>
      </c>
      <c r="B44">
        <f t="shared" si="2"/>
        <v>23</v>
      </c>
      <c r="C44">
        <v>248</v>
      </c>
      <c r="D44">
        <f t="shared" si="3"/>
        <v>2.2435317532115071E-2</v>
      </c>
      <c r="E44">
        <v>161</v>
      </c>
      <c r="F44">
        <f t="shared" si="0"/>
        <v>4.0656565656565655E-2</v>
      </c>
      <c r="G44">
        <v>613</v>
      </c>
      <c r="H44">
        <f t="shared" si="1"/>
        <v>9.7330941077467814E-3</v>
      </c>
    </row>
    <row r="45" spans="1:8" x14ac:dyDescent="0.2">
      <c r="A45">
        <v>2001</v>
      </c>
      <c r="B45">
        <f t="shared" si="2"/>
        <v>22</v>
      </c>
      <c r="C45">
        <v>214</v>
      </c>
      <c r="D45">
        <f t="shared" si="3"/>
        <v>1.9359507870454134E-2</v>
      </c>
      <c r="E45">
        <v>135</v>
      </c>
      <c r="F45">
        <f t="shared" si="0"/>
        <v>3.4090909090909088E-2</v>
      </c>
      <c r="G45">
        <v>501</v>
      </c>
      <c r="H45">
        <f t="shared" si="1"/>
        <v>7.9547800130198004E-3</v>
      </c>
    </row>
    <row r="46" spans="1:8" x14ac:dyDescent="0.2">
      <c r="A46">
        <v>2002</v>
      </c>
      <c r="B46">
        <f t="shared" si="2"/>
        <v>21</v>
      </c>
      <c r="C46">
        <v>138</v>
      </c>
      <c r="D46">
        <f t="shared" si="3"/>
        <v>1.2484168626741451E-2</v>
      </c>
      <c r="E46">
        <v>124</v>
      </c>
      <c r="F46">
        <f t="shared" si="0"/>
        <v>3.1313131313131314E-2</v>
      </c>
      <c r="G46">
        <v>382</v>
      </c>
      <c r="H46">
        <f t="shared" si="1"/>
        <v>6.0653212873723822E-3</v>
      </c>
    </row>
    <row r="47" spans="1:8" x14ac:dyDescent="0.2">
      <c r="A47">
        <v>2003</v>
      </c>
      <c r="B47">
        <f t="shared" si="2"/>
        <v>20</v>
      </c>
      <c r="C47">
        <v>75</v>
      </c>
      <c r="D47">
        <f t="shared" si="3"/>
        <v>6.7848742536638319E-3</v>
      </c>
      <c r="E47">
        <v>50</v>
      </c>
      <c r="F47">
        <f t="shared" si="0"/>
        <v>1.2626262626262626E-2</v>
      </c>
      <c r="G47">
        <v>183</v>
      </c>
      <c r="H47">
        <f t="shared" si="1"/>
        <v>2.9056382083485497E-3</v>
      </c>
    </row>
    <row r="48" spans="1:8" x14ac:dyDescent="0.2">
      <c r="A48">
        <v>2004</v>
      </c>
      <c r="B48">
        <f t="shared" si="2"/>
        <v>19</v>
      </c>
      <c r="C48">
        <v>10</v>
      </c>
      <c r="D48">
        <f t="shared" si="3"/>
        <v>9.046499004885109E-4</v>
      </c>
      <c r="E48">
        <v>1</v>
      </c>
      <c r="F48">
        <f t="shared" si="0"/>
        <v>2.5252525252525253E-4</v>
      </c>
      <c r="G48">
        <v>25</v>
      </c>
      <c r="H48">
        <f t="shared" si="1"/>
        <v>3.9694511043012972E-4</v>
      </c>
    </row>
    <row r="49" spans="1:8" x14ac:dyDescent="0.2">
      <c r="A49">
        <v>2005</v>
      </c>
      <c r="B49">
        <f t="shared" si="2"/>
        <v>18</v>
      </c>
      <c r="C49">
        <v>1</v>
      </c>
      <c r="D49">
        <f>C49/11054</f>
        <v>9.0464990048851095E-5</v>
      </c>
      <c r="E49">
        <v>0</v>
      </c>
      <c r="F49">
        <f>E49/3960</f>
        <v>0</v>
      </c>
      <c r="G49">
        <v>2</v>
      </c>
      <c r="H49">
        <f>G49/62981</f>
        <v>3.1755608834410381E-5</v>
      </c>
    </row>
    <row r="50" spans="1:8" x14ac:dyDescent="0.2">
      <c r="B50" s="1" t="s">
        <v>9</v>
      </c>
      <c r="C50" s="1">
        <f>SUM(C2:C49)</f>
        <v>11054</v>
      </c>
      <c r="D50">
        <f>SUM(D2:D49)</f>
        <v>0.99999999999999989</v>
      </c>
      <c r="E50" s="1">
        <f>SUM(E2:E49)</f>
        <v>3960</v>
      </c>
      <c r="F50">
        <f>SUM(F2:F49)</f>
        <v>0.99999999999999978</v>
      </c>
      <c r="G50" s="1">
        <f>SUM(G2:G49)</f>
        <v>62981</v>
      </c>
      <c r="H50">
        <f>SUM(H2:H49)</f>
        <v>0.99999999999999989</v>
      </c>
    </row>
    <row r="51" spans="1:8" x14ac:dyDescent="0.2">
      <c r="B51" s="1" t="s">
        <v>10</v>
      </c>
      <c r="C51" s="3">
        <f>SUMPRODUCT(B2:B49, C2:C49)/SUM(C2:C49)</f>
        <v>38.124208431337074</v>
      </c>
      <c r="E51" s="3">
        <f>SUMPRODUCT(B2:B49, E2:E49)/SUM(E2:E49)</f>
        <v>34.929797979797982</v>
      </c>
      <c r="G51" s="3">
        <f>SUMPRODUCT(B2:B49, G2:G49)/SUM(G2:G49)</f>
        <v>37.161493148727395</v>
      </c>
    </row>
    <row r="52" spans="1:8" x14ac:dyDescent="0.2">
      <c r="B52" s="1" t="s">
        <v>11</v>
      </c>
      <c r="C52" s="3" cm="1">
        <f t="array" ref="C52">SQRT(SUMPRODUCT((B2:B49-C51)^2, C2:C49) / SUM(C2:C49, -1))</f>
        <v>9.9224007263023886</v>
      </c>
      <c r="E52" s="3" cm="1">
        <f t="array" ref="E52">SQRT(SUMPRODUCT((B2:B49-E51)^2, E2:E49) / SUM(E2:E49, -1))</f>
        <v>10.115180120268102</v>
      </c>
      <c r="G52" s="3" cm="1">
        <f t="array" ref="G52">SQRT(SUMPRODUCT((B2:B49-G51)^2, G2:G49) / SUM(G2:G49, -1))</f>
        <v>9.1282006207831579</v>
      </c>
    </row>
    <row r="53" spans="1:8" x14ac:dyDescent="0.2">
      <c r="B53" s="1" t="s">
        <v>12</v>
      </c>
      <c r="C53" s="1">
        <v>38</v>
      </c>
      <c r="D53" s="1"/>
      <c r="E53" s="1">
        <v>33</v>
      </c>
      <c r="F53" s="1"/>
      <c r="G53" s="1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CC9A-B926-2949-B9E3-4708BC8131EB}">
  <dimension ref="A1:A2"/>
  <sheetViews>
    <sheetView workbookViewId="0">
      <pane ySplit="1" topLeftCell="A2" activePane="bottomLeft" state="frozen"/>
      <selection pane="bottomLeft" sqref="A1:XFD1"/>
    </sheetView>
  </sheetViews>
  <sheetFormatPr baseColWidth="10" defaultRowHeight="16" x14ac:dyDescent="0.2"/>
  <sheetData>
    <row r="1" spans="1:1" s="1" customFormat="1" x14ac:dyDescent="0.2">
      <c r="A1" s="1" t="s">
        <v>8</v>
      </c>
    </row>
    <row r="2" spans="1:1" x14ac:dyDescent="0.2">
      <c r="A2" s="2">
        <v>45231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Berkutov</dc:creator>
  <cp:lastModifiedBy>Vladimir Berkutov</cp:lastModifiedBy>
  <dcterms:created xsi:type="dcterms:W3CDTF">2023-11-01T17:36:01Z</dcterms:created>
  <dcterms:modified xsi:type="dcterms:W3CDTF">2023-11-01T18:08:42Z</dcterms:modified>
</cp:coreProperties>
</file>